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P22" i="6"/>
  <c r="T21" i="6"/>
  <c r="S21" i="6"/>
  <c r="P21" i="6"/>
  <c r="R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E25" i="5"/>
  <c r="F21" i="2"/>
  <c r="G21" i="2"/>
  <c r="F35" i="2"/>
  <c r="G35" i="2"/>
  <c r="E22" i="5"/>
  <c r="K22" i="5"/>
  <c r="F22" i="5"/>
  <c r="L22" i="5"/>
  <c r="P23" i="5"/>
  <c r="Q23" i="5"/>
  <c r="L25" i="5"/>
  <c r="M25" i="5"/>
  <c r="K25" i="5"/>
  <c r="N25" i="5"/>
  <c r="O25" i="5"/>
  <c r="P25" i="5"/>
  <c r="Q25" i="5"/>
  <c r="S25" i="5"/>
  <c r="E26" i="5"/>
  <c r="L26" i="5"/>
  <c r="K26" i="5"/>
  <c r="M26" i="5"/>
  <c r="N26" i="5"/>
  <c r="O26" i="5"/>
  <c r="P26" i="5"/>
  <c r="Q26" i="5"/>
  <c r="S26" i="5"/>
  <c r="E27" i="5"/>
  <c r="K27" i="5"/>
  <c r="D27" i="5"/>
  <c r="E28" i="5"/>
  <c r="K28" i="5"/>
  <c r="E29" i="5"/>
  <c r="K29" i="5"/>
  <c r="D29" i="5"/>
  <c r="E30" i="5"/>
  <c r="K30" i="5"/>
  <c r="D30" i="5"/>
  <c r="E31" i="5"/>
  <c r="K31" i="5"/>
  <c r="D31" i="5"/>
  <c r="E32" i="5"/>
  <c r="K32" i="5"/>
  <c r="E33" i="5"/>
  <c r="D33" i="5"/>
  <c r="K33" i="5"/>
  <c r="E34" i="5"/>
  <c r="K34" i="5"/>
  <c r="D34" i="5"/>
  <c r="E35" i="5"/>
  <c r="K35" i="5"/>
  <c r="D35" i="5"/>
  <c r="E36" i="5"/>
  <c r="D36" i="5"/>
  <c r="K36" i="5"/>
  <c r="E37" i="5"/>
  <c r="D37" i="5"/>
  <c r="K37" i="5"/>
  <c r="E38" i="5"/>
  <c r="K38" i="5"/>
  <c r="D38" i="5"/>
  <c r="E39" i="5"/>
  <c r="K39" i="5"/>
  <c r="D39" i="5"/>
  <c r="E40" i="5"/>
  <c r="D40" i="5"/>
  <c r="K40" i="5"/>
  <c r="E41" i="5"/>
  <c r="K41" i="5"/>
  <c r="D41" i="5"/>
  <c r="E42" i="5"/>
  <c r="K42" i="5"/>
  <c r="D42" i="5"/>
  <c r="E43" i="5"/>
  <c r="K43" i="5"/>
  <c r="D43" i="5"/>
  <c r="E44" i="5"/>
  <c r="K44" i="5"/>
  <c r="E45" i="5"/>
  <c r="K45" i="5"/>
  <c r="D45" i="5"/>
  <c r="E46" i="5"/>
  <c r="K46" i="5"/>
  <c r="D46" i="5"/>
  <c r="E47" i="5"/>
  <c r="K47" i="5"/>
  <c r="D47" i="5"/>
  <c r="E48" i="5"/>
  <c r="K48" i="5"/>
  <c r="E49" i="5"/>
  <c r="D49" i="5"/>
  <c r="K49" i="5"/>
  <c r="E50" i="5"/>
  <c r="K50" i="5"/>
  <c r="D50" i="5"/>
  <c r="E51" i="5"/>
  <c r="K51" i="5"/>
  <c r="D51" i="5"/>
  <c r="E52" i="5"/>
  <c r="D52" i="5"/>
  <c r="K52" i="5"/>
  <c r="E53" i="5"/>
  <c r="D53" i="5"/>
  <c r="K53" i="5"/>
  <c r="E54" i="5"/>
  <c r="K54" i="5"/>
  <c r="D54" i="5"/>
  <c r="E55" i="5"/>
  <c r="K55" i="5"/>
  <c r="D55" i="5"/>
  <c r="E56" i="5"/>
  <c r="D56" i="5"/>
  <c r="K56" i="5"/>
  <c r="E57" i="5"/>
  <c r="K57" i="5"/>
  <c r="D57" i="5"/>
  <c r="E58" i="5"/>
  <c r="K58" i="5"/>
  <c r="D58" i="5"/>
  <c r="E59" i="5"/>
  <c r="K59" i="5"/>
  <c r="D59" i="5"/>
  <c r="E60" i="5"/>
  <c r="K60" i="5"/>
  <c r="E61" i="5"/>
  <c r="K61" i="5"/>
  <c r="D61" i="5"/>
  <c r="E62" i="5"/>
  <c r="K62" i="5"/>
  <c r="D62" i="5"/>
  <c r="E63" i="5"/>
  <c r="K63" i="5"/>
  <c r="D63" i="5"/>
  <c r="E64" i="5"/>
  <c r="K64" i="5"/>
  <c r="E65" i="5"/>
  <c r="D65" i="5"/>
  <c r="K65" i="5"/>
  <c r="E66" i="5"/>
  <c r="K66" i="5"/>
  <c r="D66" i="5"/>
  <c r="E67" i="5"/>
  <c r="K67" i="5"/>
  <c r="D67" i="5"/>
  <c r="E68" i="5"/>
  <c r="D68" i="5"/>
  <c r="K68" i="5"/>
  <c r="E69" i="5"/>
  <c r="D69" i="5"/>
  <c r="K69" i="5"/>
  <c r="E70" i="5"/>
  <c r="K70" i="5"/>
  <c r="D70" i="5"/>
  <c r="E71" i="5"/>
  <c r="K71" i="5"/>
  <c r="D71" i="5"/>
  <c r="E72" i="5"/>
  <c r="D72" i="5"/>
  <c r="K72" i="5"/>
  <c r="E73" i="5"/>
  <c r="K73" i="5"/>
  <c r="D73" i="5"/>
  <c r="E74" i="5"/>
  <c r="K74" i="5"/>
  <c r="D74" i="5"/>
  <c r="E75" i="5"/>
  <c r="K75" i="5"/>
  <c r="D75" i="5"/>
  <c r="E76" i="5"/>
  <c r="K76" i="5"/>
  <c r="E77" i="5"/>
  <c r="K77" i="5"/>
  <c r="D77" i="5"/>
  <c r="E78" i="5"/>
  <c r="K78" i="5"/>
  <c r="D78" i="5"/>
  <c r="E79" i="5"/>
  <c r="K79" i="5"/>
  <c r="D79" i="5"/>
  <c r="E80" i="5"/>
  <c r="K80" i="5"/>
  <c r="E81" i="5"/>
  <c r="D81" i="5"/>
  <c r="K81" i="5"/>
  <c r="E82" i="5"/>
  <c r="K82" i="5"/>
  <c r="D82" i="5"/>
  <c r="E83" i="5"/>
  <c r="K83" i="5"/>
  <c r="D83" i="5"/>
  <c r="E84" i="5"/>
  <c r="D84" i="5"/>
  <c r="K84" i="5"/>
  <c r="E85" i="5"/>
  <c r="D85" i="5"/>
  <c r="K85" i="5"/>
  <c r="E86" i="5"/>
  <c r="K86" i="5"/>
  <c r="D86" i="5"/>
  <c r="E87" i="5"/>
  <c r="K87" i="5"/>
  <c r="D87" i="5"/>
  <c r="E88" i="5"/>
  <c r="D88" i="5"/>
  <c r="K88" i="5"/>
  <c r="E89" i="5"/>
  <c r="K89" i="5"/>
  <c r="D89" i="5"/>
  <c r="E90" i="5"/>
  <c r="K90" i="5"/>
  <c r="D90" i="5"/>
  <c r="E91" i="5"/>
  <c r="K91" i="5"/>
  <c r="D91" i="5"/>
  <c r="E92" i="5"/>
  <c r="K92" i="5"/>
  <c r="E93" i="5"/>
  <c r="D93" i="5"/>
  <c r="K93" i="5"/>
  <c r="E94" i="5"/>
  <c r="K94" i="5"/>
  <c r="D94" i="5"/>
  <c r="E95" i="5"/>
  <c r="K95" i="5"/>
  <c r="D95" i="5"/>
  <c r="E96" i="5"/>
  <c r="D96" i="5"/>
  <c r="K96" i="5"/>
  <c r="E97" i="5"/>
  <c r="D97" i="5"/>
  <c r="K97" i="5"/>
  <c r="E98" i="5"/>
  <c r="K98" i="5"/>
  <c r="D98" i="5"/>
  <c r="E99" i="5"/>
  <c r="K99" i="5"/>
  <c r="D99" i="5"/>
  <c r="E100" i="5"/>
  <c r="D100" i="5"/>
  <c r="K100" i="5"/>
  <c r="E21" i="6"/>
  <c r="D21" i="6"/>
  <c r="F21" i="6"/>
  <c r="G21" i="6"/>
  <c r="H21" i="6"/>
  <c r="K21" i="6"/>
  <c r="J21" i="6"/>
  <c r="L21" i="6"/>
  <c r="M21" i="6"/>
  <c r="N21" i="6"/>
  <c r="E22" i="6"/>
  <c r="F22" i="6"/>
  <c r="G22" i="6"/>
  <c r="D22" i="6"/>
  <c r="H22" i="6"/>
  <c r="K22" i="6"/>
  <c r="L22" i="6"/>
  <c r="M22" i="6"/>
  <c r="J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92" i="5"/>
  <c r="D76" i="5"/>
  <c r="D60" i="5"/>
  <c r="D44" i="5"/>
  <c r="D28" i="5"/>
  <c r="D26" i="5"/>
  <c r="D80" i="5"/>
  <c r="D64" i="5"/>
  <c r="D48" i="5"/>
  <c r="D32" i="5"/>
  <c r="D25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<sst xmlns="http://schemas.openxmlformats.org/spreadsheetml/2006/main" count="529" uniqueCount="153">
  <si>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</si>
  <si>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</si>
  <si>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</si>
  <si>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</si>
  <si>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</si>
  <si>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</si>
  <si>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</si>
  <si>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</si>
  <si>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</si>
  <si>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</si>
  <si>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</si>
  <si>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</si>
  <si>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</si>
  <si>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</si>
  <si>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</si>
  <si>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</si>
  <si>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</si>
  <si>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</si>
  <si>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</si>
  <si>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</si>
  <si>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</si>
  <si>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</si>
  <si>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</si>
  <si>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</si>
  <si>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</si>
  <si>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</si>
  <si>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</si>
  <si>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</si>
  <si>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</si>
  <si>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</si>
  <si>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</si>
  <si>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</si>
  <si>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</si>
  <si>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</si>
  <si>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</si>
  <si>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</si>
  <si>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</si>
  <si>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</si>
  <si>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</si>
  <si>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</si>
  <si>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</si>
  <si>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</si>
  <si>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</si>
  <si>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</si>
  <si>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</si>
  <si>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</si>
  <si>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</si>
  <si>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</si>
  <si>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</si>
  <si>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</si>
  <si>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</si>
  <si>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</si>
  <si>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</si>
  <si>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</si>
  <si>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</si>
  <si>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</si>
  <si>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</si>
  <si>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</si>
  <si>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</si>
  <si>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</si>
  <si>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</si>
  <si>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</si>
  <si>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</si>
  <si>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</si>
  <si>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</si>
  <si>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</si>
  <si>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</si>
  <si>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</si>
  <si>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</si>
  <si>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</si>
  <si>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</si>
  <si>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</si>
  <si>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</si>
  <si>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</si>
  <si>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</si>
  <si>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</si>
  <si>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</si>
  <si>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</si>
  <si>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</si>
  <si>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</si>
  <si>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</si>
  <si>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</si>
  <si>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</si>
  <si>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</si>
  <si>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</si>
  <si>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</si>
  <si>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</si>
  <si>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</si>
  <si>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</si>
  <si>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</si>
  <si>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</si>
  <si>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</si>
  <si>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</si>
  <si>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</si>
  <si>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</si>
  <si>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</si>
  <si>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</si>
  <si>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</si>
  <si>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</si>
  <si>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</si>
  <si>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</si>
  <si>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</si>
  <si>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</si>
  <si>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</si>
  <si>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</si>
  <si>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</si>
  <si>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</si>
  <si>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</si>
  <si>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</si>
  <si>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</si>
  <si>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</si>
  <si>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</si>
  <si>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</si>
  <si>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</si>
  <si>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</si>
  <si>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</si>
  <si>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</si>
  <si>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</si>
  <si>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</si>
  <si>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</si>
  <si>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</si>
  <si>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</si>
  <si>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</si>
  <si>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</si>
  <si>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</si>
  <si>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</si>
  <si>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</si>
  <si>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</si>
  <si>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</si>
  <si>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</si>
  <si>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</si>
  <si>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</si>
  <si>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</si>
  <si>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</si>
  <si>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</si>
  <si>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</si>
  <si>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</si>
  <si>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1. Quartal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</si>
  <si>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</si>
  <si>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</si>
  <si>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</si>
  <si>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</si>
  <si>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</si>
  <si>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</si>
  <si>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31.03.2018</t>
  </si>
  <si>
    <t>Q1 2018</t>
  </si>
  <si>
    <t>Q1 2017</t>
  </si>
  <si>
    <t>Laufzeitstruktur der umlaufenden Pfandbriefe und der dafür verwendeten Deckungsmassen | 31.03.2018</t>
  </si>
  <si>
    <t>Zur Deckung von Hypothekenpfandbriefen verwendete Forderungen nach Größengruppen | 31.03.2018</t>
  </si>
  <si>
    <t>Zur Deckung von Öffentlichen Pfandbriefen verwendete Forderungen nach Größengruppen | 31.03.2018</t>
  </si>
  <si>
    <t>Kennzahlen zu umlaufenden Pfandbriefen und dafür verwendeten Deckunsgwerten | 31.03.2018</t>
  </si>
  <si>
    <t>Zur Deckung von Öffentlichen Pfandbriefen verwendete Forderungen sowie Gesamtbetrag der mindestens 90 Tage rückständigen Leistungen | 31.03.2018</t>
  </si>
  <si>
    <t>Weitere Deckungswerte - Detaildarstelllung |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</si>
</sst>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2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5095\AppData\Local\Temp\notes339DD5\PfandbG_201803_20180426_130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300000</v>
          </cell>
          <cell r="K6">
            <v>-100000</v>
          </cell>
        </row>
        <row r="9">
          <cell r="C9" t="str">
            <v>Q1 2018</v>
          </cell>
        </row>
        <row r="10">
          <cell r="C10">
            <v>1</v>
          </cell>
        </row>
        <row r="11">
          <cell r="C11">
            <v>43190</v>
          </cell>
        </row>
      </sheetData>
      <sheetData sheetId="1">
        <row r="9">
          <cell r="C9" t="str">
            <v>Q1 2017</v>
          </cell>
        </row>
        <row r="10">
          <cell r="C10">
            <v>1</v>
          </cell>
        </row>
        <row r="11">
          <cell r="C11">
            <v>42825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143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144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145</v>
      </c>
      <c r="E20" s="21" t="s">
        <v>146</v>
      </c>
      <c r="F20" s="22" t="s">
        <v>145</v>
      </c>
      <c r="G20" s="23" t="s">
        <v>146</v>
      </c>
      <c r="H20" s="20" t="s">
        <v>145</v>
      </c>
      <c r="I20" s="21" t="s">
        <v>146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8257.2000000000007</v>
      </c>
      <c r="E21" s="28">
        <v>8361.2999999999993</v>
      </c>
      <c r="F21" s="29">
        <v>8431.2999999999993</v>
      </c>
      <c r="G21" s="30">
        <v>8651.4</v>
      </c>
      <c r="H21" s="27">
        <v>8081</v>
      </c>
      <c r="I21" s="28">
        <v>7404.9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2.2999999999999998</v>
      </c>
      <c r="G22" s="30">
        <v>24</v>
      </c>
      <c r="H22" s="34">
        <v>-3.6</v>
      </c>
      <c r="I22" s="35">
        <v>6.5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9255.7000000000007</v>
      </c>
      <c r="E23" s="39">
        <v>9432.6</v>
      </c>
      <c r="F23" s="40">
        <v>10069.299999999999</v>
      </c>
      <c r="G23" s="41">
        <v>10571.4</v>
      </c>
      <c r="H23" s="38">
        <v>9520.1</v>
      </c>
      <c r="I23" s="39">
        <v>8642.9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20.7</v>
      </c>
      <c r="G24" s="47">
        <v>10.6</v>
      </c>
      <c r="H24" s="44">
        <v>23.5</v>
      </c>
      <c r="I24" s="45">
        <v>15.6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998.5</v>
      </c>
      <c r="E25" s="28">
        <v>1071.3000000000011</v>
      </c>
      <c r="F25" s="29">
        <v>1638</v>
      </c>
      <c r="G25" s="30">
        <v>1920</v>
      </c>
      <c r="H25" s="27">
        <v>1439.1000000000004</v>
      </c>
      <c r="I25" s="28">
        <v>1238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12.092476868672188</v>
      </c>
      <c r="E26" s="45">
        <v>12.812600911341553</v>
      </c>
      <c r="F26" s="46">
        <v>19.427609028263735</v>
      </c>
      <c r="G26" s="47">
        <v>22.192939871003539</v>
      </c>
      <c r="H26" s="44">
        <v>17.808439549560703</v>
      </c>
      <c r="I26" s="45">
        <v>16.718659266161598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145</v>
      </c>
      <c r="E31" s="21" t="s">
        <v>146</v>
      </c>
      <c r="F31" s="22" t="s">
        <v>145</v>
      </c>
      <c r="G31" s="23" t="s">
        <v>146</v>
      </c>
      <c r="H31" s="20" t="s">
        <v>145</v>
      </c>
      <c r="I31" s="21" t="s">
        <v>146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4043.8</v>
      </c>
      <c r="E32" s="28">
        <v>5122.1000000000004</v>
      </c>
      <c r="F32" s="29">
        <v>5077.6000000000004</v>
      </c>
      <c r="G32" s="30">
        <v>6403</v>
      </c>
      <c r="H32" s="27">
        <v>4785</v>
      </c>
      <c r="I32" s="28">
        <v>5228.3999999999996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0.5</v>
      </c>
      <c r="G33" s="30">
        <v>5.9</v>
      </c>
      <c r="H33" s="34">
        <v>0.5</v>
      </c>
      <c r="I33" s="35">
        <v>-4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4496.3</v>
      </c>
      <c r="E34" s="39">
        <v>5748.3</v>
      </c>
      <c r="F34" s="40">
        <v>5669.7</v>
      </c>
      <c r="G34" s="41">
        <v>7112.9</v>
      </c>
      <c r="H34" s="38">
        <v>5185.8</v>
      </c>
      <c r="I34" s="39">
        <v>5962.1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6.4</v>
      </c>
      <c r="G35" s="47">
        <v>0</v>
      </c>
      <c r="H35" s="44">
        <v>14.1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452.5</v>
      </c>
      <c r="E36" s="28">
        <v>626.19999999999982</v>
      </c>
      <c r="F36" s="29">
        <v>592.09999999999945</v>
      </c>
      <c r="G36" s="30">
        <v>709.89999999999964</v>
      </c>
      <c r="H36" s="27">
        <v>400.80000000000018</v>
      </c>
      <c r="I36" s="28">
        <v>733.70000000000073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11.189969830357583</v>
      </c>
      <c r="E37" s="45">
        <v>12.225454403467324</v>
      </c>
      <c r="F37" s="46">
        <v>11.661020954781774</v>
      </c>
      <c r="G37" s="47">
        <v>11.086990473215675</v>
      </c>
      <c r="H37" s="44">
        <v>8.3761755485893445</v>
      </c>
      <c r="I37" s="45">
        <v>14.032973758702486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144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145</v>
      </c>
      <c r="E48" s="21" t="s">
        <v>146</v>
      </c>
      <c r="F48" s="22" t="s">
        <v>145</v>
      </c>
      <c r="G48" s="23" t="s">
        <v>146</v>
      </c>
      <c r="H48" s="20" t="s">
        <v>145</v>
      </c>
      <c r="I48" s="21" t="s">
        <v>146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8257.2000000000007</v>
      </c>
      <c r="E49" s="28">
        <v>8361.2999999999993</v>
      </c>
      <c r="F49" s="29">
        <v>8431.2999999999993</v>
      </c>
      <c r="G49" s="30">
        <v>8651.4</v>
      </c>
      <c r="H49" s="27">
        <v>8081</v>
      </c>
      <c r="I49" s="28">
        <v>7404.9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2.2999999999999998</v>
      </c>
      <c r="G50" s="30">
        <v>24</v>
      </c>
      <c r="H50" s="34">
        <v>-3.6</v>
      </c>
      <c r="I50" s="35">
        <v>6.5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9255.7000000000007</v>
      </c>
      <c r="E51" s="39">
        <v>8361.2999999999993</v>
      </c>
      <c r="F51" s="40">
        <v>10069.299999999999</v>
      </c>
      <c r="G51" s="41">
        <v>8651.4</v>
      </c>
      <c r="H51" s="38">
        <v>9520.1</v>
      </c>
      <c r="I51" s="39">
        <v>7404.9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20.7</v>
      </c>
      <c r="G52" s="47">
        <v>10.6</v>
      </c>
      <c r="H52" s="44">
        <v>23.5</v>
      </c>
      <c r="I52" s="45">
        <v>15.6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998.5</v>
      </c>
      <c r="E53" s="28">
        <v>0</v>
      </c>
      <c r="F53" s="29">
        <v>1638</v>
      </c>
      <c r="G53" s="30">
        <v>0</v>
      </c>
      <c r="H53" s="27">
        <v>1439.1000000000004</v>
      </c>
      <c r="I53" s="28">
        <v>0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12.092476868672188</v>
      </c>
      <c r="E54" s="45">
        <v>0</v>
      </c>
      <c r="F54" s="46">
        <v>19.427609028263735</v>
      </c>
      <c r="G54" s="47">
        <v>0</v>
      </c>
      <c r="H54" s="44">
        <v>17.808439549560703</v>
      </c>
      <c r="I54" s="45">
        <v>0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145</v>
      </c>
      <c r="E59" s="21" t="s">
        <v>146</v>
      </c>
      <c r="F59" s="22" t="s">
        <v>145</v>
      </c>
      <c r="G59" s="23" t="s">
        <v>146</v>
      </c>
      <c r="H59" s="20" t="s">
        <v>145</v>
      </c>
      <c r="I59" s="21" t="s">
        <v>146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4043.8</v>
      </c>
      <c r="E60" s="28">
        <v>5122.1000000000004</v>
      </c>
      <c r="F60" s="29">
        <v>5077.6000000000004</v>
      </c>
      <c r="G60" s="30">
        <v>6403</v>
      </c>
      <c r="H60" s="27">
        <v>4785</v>
      </c>
      <c r="I60" s="28">
        <v>5228.3999999999996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0.5</v>
      </c>
      <c r="G61" s="30">
        <v>5.9</v>
      </c>
      <c r="H61" s="34">
        <v>0.5</v>
      </c>
      <c r="I61" s="35">
        <v>-4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4496.3</v>
      </c>
      <c r="E62" s="39">
        <v>5748.3</v>
      </c>
      <c r="F62" s="40">
        <v>5669.7</v>
      </c>
      <c r="G62" s="41">
        <v>7112.9</v>
      </c>
      <c r="H62" s="38">
        <v>5185.8</v>
      </c>
      <c r="I62" s="39">
        <v>5962.1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6.4</v>
      </c>
      <c r="G63" s="47">
        <v>0</v>
      </c>
      <c r="H63" s="44">
        <v>14.1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452.5</v>
      </c>
      <c r="E64" s="28">
        <v>626.19999999999982</v>
      </c>
      <c r="F64" s="29">
        <v>592.09999999999945</v>
      </c>
      <c r="G64" s="30">
        <v>709.89999999999964</v>
      </c>
      <c r="H64" s="27">
        <v>400.80000000000018</v>
      </c>
      <c r="I64" s="28">
        <v>733.70000000000073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11.189969830357583</v>
      </c>
      <c r="E65" s="45">
        <v>12.225454403467324</v>
      </c>
      <c r="F65" s="46">
        <v>11.661020954781774</v>
      </c>
      <c r="G65" s="47">
        <v>11.086990473215675</v>
      </c>
      <c r="H65" s="44">
        <v>8.3761755485893445</v>
      </c>
      <c r="I65" s="45">
        <v>14.032973758702486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143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147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145</v>
      </c>
      <c r="E19" s="234"/>
      <c r="F19" s="233" t="s">
        <v>146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1177.7</v>
      </c>
      <c r="E23" s="72">
        <v>662.7</v>
      </c>
      <c r="F23" s="71">
        <v>1123</v>
      </c>
      <c r="G23" s="73">
        <v>589.4</v>
      </c>
    </row>
    <row r="24" spans="1:7" s="62" customFormat="1" x14ac:dyDescent="0.2">
      <c r="A24" s="24"/>
      <c r="B24" s="232" t="s">
        <v>98</v>
      </c>
      <c r="C24" s="232"/>
      <c r="D24" s="71">
        <v>215.5</v>
      </c>
      <c r="E24" s="72">
        <v>503.2</v>
      </c>
      <c r="F24" s="71">
        <v>817</v>
      </c>
      <c r="G24" s="73">
        <v>770.4</v>
      </c>
    </row>
    <row r="25" spans="1:7" s="62" customFormat="1" x14ac:dyDescent="0.2">
      <c r="A25" s="24">
        <v>0</v>
      </c>
      <c r="B25" s="232" t="s">
        <v>99</v>
      </c>
      <c r="C25" s="232"/>
      <c r="D25" s="74">
        <v>780</v>
      </c>
      <c r="E25" s="75">
        <v>479.5</v>
      </c>
      <c r="F25" s="74">
        <v>1177.7</v>
      </c>
      <c r="G25" s="76">
        <v>572.70000000000005</v>
      </c>
    </row>
    <row r="26" spans="1:7" s="62" customFormat="1" x14ac:dyDescent="0.2">
      <c r="A26" s="24">
        <v>0</v>
      </c>
      <c r="B26" s="70" t="s">
        <v>100</v>
      </c>
      <c r="C26" s="70"/>
      <c r="D26" s="74">
        <v>650</v>
      </c>
      <c r="E26" s="75">
        <v>629.29999999999995</v>
      </c>
      <c r="F26" s="74">
        <v>215.5</v>
      </c>
      <c r="G26" s="76">
        <v>474.5</v>
      </c>
    </row>
    <row r="27" spans="1:7" s="62" customFormat="1" x14ac:dyDescent="0.2">
      <c r="A27" s="24">
        <v>0</v>
      </c>
      <c r="B27" s="70" t="s">
        <v>25</v>
      </c>
      <c r="C27" s="70"/>
      <c r="D27" s="74">
        <v>921.3</v>
      </c>
      <c r="E27" s="75">
        <v>1138.5999999999999</v>
      </c>
      <c r="F27" s="74">
        <v>1430</v>
      </c>
      <c r="G27" s="76">
        <v>922.7</v>
      </c>
    </row>
    <row r="28" spans="1:7" s="62" customFormat="1" x14ac:dyDescent="0.2">
      <c r="A28" s="24">
        <v>0</v>
      </c>
      <c r="B28" s="70" t="s">
        <v>26</v>
      </c>
      <c r="C28" s="70"/>
      <c r="D28" s="74">
        <v>578</v>
      </c>
      <c r="E28" s="75">
        <v>1104.8</v>
      </c>
      <c r="F28" s="74">
        <v>550</v>
      </c>
      <c r="G28" s="76">
        <v>1374.4</v>
      </c>
    </row>
    <row r="29" spans="1:7" s="62" customFormat="1" x14ac:dyDescent="0.2">
      <c r="A29" s="24">
        <v>0</v>
      </c>
      <c r="B29" s="70" t="s">
        <v>27</v>
      </c>
      <c r="C29" s="70"/>
      <c r="D29" s="74">
        <v>1605.1</v>
      </c>
      <c r="E29" s="75">
        <v>908</v>
      </c>
      <c r="F29" s="74">
        <v>578</v>
      </c>
      <c r="G29" s="76">
        <v>997.7</v>
      </c>
    </row>
    <row r="30" spans="1:7" s="62" customFormat="1" x14ac:dyDescent="0.2">
      <c r="A30" s="24">
        <v>0</v>
      </c>
      <c r="B30" s="232" t="s">
        <v>28</v>
      </c>
      <c r="C30" s="232"/>
      <c r="D30" s="71">
        <v>1974.6</v>
      </c>
      <c r="E30" s="72">
        <v>3219.2</v>
      </c>
      <c r="F30" s="71">
        <v>2313.5</v>
      </c>
      <c r="G30" s="73">
        <v>3110.3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355</v>
      </c>
      <c r="E31" s="72">
        <v>610.4</v>
      </c>
      <c r="F31" s="71">
        <v>156.6</v>
      </c>
      <c r="G31" s="73">
        <v>620.5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145</v>
      </c>
      <c r="E33" s="234"/>
      <c r="F33" s="233" t="s">
        <v>146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243.9</v>
      </c>
      <c r="E37" s="72">
        <v>807.8</v>
      </c>
      <c r="F37" s="71">
        <v>385.6</v>
      </c>
      <c r="G37" s="73">
        <v>482.8</v>
      </c>
    </row>
    <row r="38" spans="1:7" s="62" customFormat="1" x14ac:dyDescent="0.2">
      <c r="A38" s="24"/>
      <c r="B38" s="232" t="s">
        <v>98</v>
      </c>
      <c r="C38" s="232"/>
      <c r="D38" s="71">
        <v>110.7</v>
      </c>
      <c r="E38" s="72">
        <v>403</v>
      </c>
      <c r="F38" s="71">
        <v>573</v>
      </c>
      <c r="G38" s="73">
        <v>431.8</v>
      </c>
    </row>
    <row r="39" spans="1:7" s="62" customFormat="1" x14ac:dyDescent="0.2">
      <c r="A39" s="24">
        <v>1</v>
      </c>
      <c r="B39" s="232" t="s">
        <v>99</v>
      </c>
      <c r="C39" s="232"/>
      <c r="D39" s="74">
        <v>209.9</v>
      </c>
      <c r="E39" s="75">
        <v>240.2</v>
      </c>
      <c r="F39" s="74">
        <v>253.4</v>
      </c>
      <c r="G39" s="76">
        <v>577.9</v>
      </c>
    </row>
    <row r="40" spans="1:7" s="62" customFormat="1" x14ac:dyDescent="0.2">
      <c r="A40" s="24">
        <v>1</v>
      </c>
      <c r="B40" s="70" t="s">
        <v>100</v>
      </c>
      <c r="C40" s="70"/>
      <c r="D40" s="74">
        <v>184.6</v>
      </c>
      <c r="E40" s="75">
        <v>54.3</v>
      </c>
      <c r="F40" s="74">
        <v>110.5</v>
      </c>
      <c r="G40" s="76">
        <v>271.5</v>
      </c>
    </row>
    <row r="41" spans="1:7" s="62" customFormat="1" x14ac:dyDescent="0.2">
      <c r="A41" s="24">
        <v>1</v>
      </c>
      <c r="B41" s="70" t="s">
        <v>25</v>
      </c>
      <c r="C41" s="70"/>
      <c r="D41" s="74">
        <v>334.7</v>
      </c>
      <c r="E41" s="75">
        <v>265.7</v>
      </c>
      <c r="F41" s="74">
        <v>393.7</v>
      </c>
      <c r="G41" s="76">
        <v>448.1</v>
      </c>
    </row>
    <row r="42" spans="1:7" s="62" customFormat="1" x14ac:dyDescent="0.2">
      <c r="A42" s="24">
        <v>1</v>
      </c>
      <c r="B42" s="70" t="s">
        <v>26</v>
      </c>
      <c r="C42" s="70"/>
      <c r="D42" s="74">
        <v>252.8</v>
      </c>
      <c r="E42" s="75">
        <v>42.5</v>
      </c>
      <c r="F42" s="74">
        <v>351.7</v>
      </c>
      <c r="G42" s="76">
        <v>222.8</v>
      </c>
    </row>
    <row r="43" spans="1:7" s="62" customFormat="1" x14ac:dyDescent="0.2">
      <c r="A43" s="24">
        <v>1</v>
      </c>
      <c r="B43" s="70" t="s">
        <v>27</v>
      </c>
      <c r="C43" s="70"/>
      <c r="D43" s="74">
        <v>223.2</v>
      </c>
      <c r="E43" s="75">
        <v>251.5</v>
      </c>
      <c r="F43" s="74">
        <v>252.3</v>
      </c>
      <c r="G43" s="76">
        <v>154.9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1296</v>
      </c>
      <c r="E44" s="72">
        <v>1131.2</v>
      </c>
      <c r="F44" s="71">
        <v>1383.7</v>
      </c>
      <c r="G44" s="73">
        <v>1510</v>
      </c>
    </row>
    <row r="45" spans="1:7" s="62" customFormat="1" x14ac:dyDescent="0.2">
      <c r="A45" s="24">
        <v>1</v>
      </c>
      <c r="B45" s="232" t="s">
        <v>29</v>
      </c>
      <c r="C45" s="232"/>
      <c r="D45" s="71">
        <v>1188</v>
      </c>
      <c r="E45" s="72">
        <v>1300.0999999999999</v>
      </c>
      <c r="F45" s="71">
        <v>1418.2</v>
      </c>
      <c r="G45" s="73">
        <v>1648.5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138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148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145</v>
      </c>
      <c r="D19" s="61" t="s">
        <v>146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14.6</v>
      </c>
      <c r="D22" s="83">
        <v>18.899999999999999</v>
      </c>
    </row>
    <row r="23" spans="1:4" s="62" customFormat="1" ht="15" customHeight="1" x14ac:dyDescent="0.2">
      <c r="A23" s="24">
        <v>0</v>
      </c>
      <c r="B23" s="84" t="s">
        <v>101</v>
      </c>
      <c r="C23" s="85">
        <v>43.9</v>
      </c>
      <c r="D23" s="86">
        <v>61.9</v>
      </c>
    </row>
    <row r="24" spans="1:4" s="62" customFormat="1" ht="15" customHeight="1" x14ac:dyDescent="0.2">
      <c r="A24" s="24"/>
      <c r="B24" s="84" t="s">
        <v>102</v>
      </c>
      <c r="C24" s="85">
        <v>1393.8</v>
      </c>
      <c r="D24" s="86">
        <v>1456.7999999999997</v>
      </c>
    </row>
    <row r="25" spans="1:4" s="62" customFormat="1" ht="15" customHeight="1" x14ac:dyDescent="0.2">
      <c r="A25" s="24">
        <v>0</v>
      </c>
      <c r="B25" s="84" t="s">
        <v>103</v>
      </c>
      <c r="C25" s="85">
        <v>6845.3</v>
      </c>
      <c r="D25" s="86">
        <v>6379.1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8297.6</v>
      </c>
      <c r="D26" s="89">
        <f>SUM(D22:D25)</f>
        <v>7916.7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139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149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145</v>
      </c>
      <c r="D37" s="61" t="s">
        <v>146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140</v>
      </c>
      <c r="C40" s="82">
        <v>313.5</v>
      </c>
      <c r="D40" s="83">
        <v>389.1</v>
      </c>
    </row>
    <row r="41" spans="2:4" x14ac:dyDescent="0.2">
      <c r="B41" s="84" t="s">
        <v>141</v>
      </c>
      <c r="C41" s="85">
        <v>4032.8</v>
      </c>
      <c r="D41" s="86">
        <v>5223.7</v>
      </c>
    </row>
    <row r="42" spans="2:4" x14ac:dyDescent="0.2">
      <c r="B42" s="84" t="s">
        <v>142</v>
      </c>
      <c r="C42" s="85">
        <v>150</v>
      </c>
      <c r="D42" s="86">
        <v>135.5</v>
      </c>
    </row>
    <row r="43" spans="2:4" x14ac:dyDescent="0.2">
      <c r="B43" s="87" t="s">
        <v>33</v>
      </c>
      <c r="C43" s="88">
        <f>SUM(C40:C42)</f>
        <v>4496.3</v>
      </c>
      <c r="D43" s="89">
        <f>SUM(D40:D42)</f>
        <v>5748.3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150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145</v>
      </c>
      <c r="E20" s="159" t="s">
        <v>146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8257.2000000000007</v>
      </c>
      <c r="E21" s="163">
        <v>8361.2999999999993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91.96</v>
      </c>
      <c r="E22" s="167">
        <v>94.33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9255.7000000000007</v>
      </c>
      <c r="E24" s="163">
        <v>9432.6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72.290000000000006</v>
      </c>
      <c r="E28" s="174">
        <v>67.069999999999993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18</v>
      </c>
      <c r="E31" s="163">
        <v>161.19999999999999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471.6</v>
      </c>
      <c r="E32" s="163">
        <v>459.8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0.9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101.6</v>
      </c>
      <c r="E35" s="163">
        <v>133.19999999999999</v>
      </c>
    </row>
    <row r="36" spans="1:5" s="62" customFormat="1" ht="27" x14ac:dyDescent="0.2">
      <c r="B36" s="175" t="s">
        <v>119</v>
      </c>
      <c r="C36" s="165" t="s">
        <v>120</v>
      </c>
      <c r="D36" s="162">
        <v>4.3</v>
      </c>
      <c r="E36" s="163">
        <v>4.4000000000000004</v>
      </c>
    </row>
    <row r="37" spans="1:5" s="62" customFormat="1" ht="18" x14ac:dyDescent="0.2">
      <c r="B37" s="175" t="s">
        <v>121</v>
      </c>
      <c r="C37" s="165" t="s">
        <v>106</v>
      </c>
      <c r="D37" s="173">
        <v>57.78</v>
      </c>
      <c r="E37" s="174">
        <v>58.15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41.02</v>
      </c>
      <c r="E38" s="174">
        <v>42.19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145</v>
      </c>
      <c r="E41" s="159" t="s">
        <v>146</v>
      </c>
    </row>
    <row r="42" spans="1:5" s="62" customFormat="1" x14ac:dyDescent="0.2">
      <c r="B42" s="160" t="s">
        <v>104</v>
      </c>
      <c r="C42" s="161" t="s">
        <v>12</v>
      </c>
      <c r="D42" s="162">
        <v>4043.8</v>
      </c>
      <c r="E42" s="163">
        <v>5122.1000000000004</v>
      </c>
    </row>
    <row r="43" spans="1:5" s="62" customFormat="1" ht="18" x14ac:dyDescent="0.2">
      <c r="B43" s="164" t="s">
        <v>105</v>
      </c>
      <c r="C43" s="165" t="s">
        <v>106</v>
      </c>
      <c r="D43" s="166">
        <v>89.65</v>
      </c>
      <c r="E43" s="167">
        <v>90.75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4496.3</v>
      </c>
      <c r="E45" s="163">
        <v>5748.3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82.09</v>
      </c>
      <c r="E47" s="174">
        <v>83.24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46.8</v>
      </c>
      <c r="E49" s="163">
        <v>68.599999999999994</v>
      </c>
    </row>
    <row r="50" spans="1:5" s="62" customFormat="1" x14ac:dyDescent="0.2">
      <c r="B50" s="245"/>
      <c r="C50" s="165" t="s">
        <v>114</v>
      </c>
      <c r="D50" s="162">
        <v>68.400000000000006</v>
      </c>
      <c r="E50" s="163">
        <v>-99.2</v>
      </c>
    </row>
    <row r="51" spans="1:5" s="62" customFormat="1" x14ac:dyDescent="0.2">
      <c r="B51" s="245"/>
      <c r="C51" s="165" t="s">
        <v>115</v>
      </c>
      <c r="D51" s="162">
        <v>118.4</v>
      </c>
      <c r="E51" s="163">
        <v>78.099999999999994</v>
      </c>
    </row>
    <row r="52" spans="1:5" s="62" customFormat="1" x14ac:dyDescent="0.2">
      <c r="B52" s="245"/>
      <c r="C52" s="165" t="s">
        <v>116</v>
      </c>
      <c r="D52" s="162">
        <v>-46.9</v>
      </c>
      <c r="E52" s="163">
        <v>-153.19999999999999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7.6</v>
      </c>
    </row>
    <row r="54" spans="1:5" s="62" customFormat="1" x14ac:dyDescent="0.2">
      <c r="B54" s="246"/>
      <c r="C54" s="165" t="s">
        <v>118</v>
      </c>
      <c r="D54" s="162">
        <v>166</v>
      </c>
      <c r="E54" s="163">
        <v>411.7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143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137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2018</v>
      </c>
      <c r="D25" s="135">
        <f t="shared" ref="D25:D56" si="0">E25+K25</f>
        <v>8297.6</v>
      </c>
      <c r="E25" s="135">
        <f t="shared" ref="E25:E56" si="1">SUM(F25:J25)</f>
        <v>1505.3999999999999</v>
      </c>
      <c r="F25" s="135">
        <f t="shared" ref="F25:J26" si="2">F27+F29+F31+F33+F35+F37+F39+F41+F43+F45+F47+F49+F51+F53+F55+F57+F59+F61+F63+F65+F67+F69+F71+F73+F75+F77+F79+F81+F83+F85+F87+F89+F91+F93+F95+F97+F99</f>
        <v>20.200000000000003</v>
      </c>
      <c r="G25" s="135">
        <f t="shared" si="2"/>
        <v>63.3</v>
      </c>
      <c r="H25" s="135">
        <f t="shared" si="2"/>
        <v>1356.8</v>
      </c>
      <c r="I25" s="135">
        <f t="shared" si="2"/>
        <v>65.099999999999994</v>
      </c>
      <c r="J25" s="135">
        <f t="shared" si="2"/>
        <v>0</v>
      </c>
      <c r="K25" s="135">
        <f t="shared" ref="K25:K56" si="3">SUM(L25:Q25)</f>
        <v>6792.2</v>
      </c>
      <c r="L25" s="135">
        <f t="shared" ref="L25:Q26" si="4">L27+L29+L31+L33+L35+L37+L39+L41+L43+L45+L47+L49+L51+L53+L55+L57+L59+L61+L63+L65+L67+L69+L71+L73+L75+L77+L79+L81+L83+L85+L87+L89+L91+L93+L95+L97+L99</f>
        <v>2847.2</v>
      </c>
      <c r="M25" s="135">
        <f t="shared" si="4"/>
        <v>2897.5</v>
      </c>
      <c r="N25" s="135">
        <f t="shared" si="4"/>
        <v>18.600000000000001</v>
      </c>
      <c r="O25" s="135">
        <f t="shared" si="4"/>
        <v>664.5</v>
      </c>
      <c r="P25" s="135">
        <f t="shared" si="4"/>
        <v>344.40000000000003</v>
      </c>
      <c r="Q25" s="135">
        <f t="shared" si="4"/>
        <v>20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2017</v>
      </c>
      <c r="D26" s="137">
        <f t="shared" si="0"/>
        <v>7916.7</v>
      </c>
      <c r="E26" s="137">
        <f t="shared" si="1"/>
        <v>1161.1999999999998</v>
      </c>
      <c r="F26" s="137">
        <f t="shared" si="2"/>
        <v>21.6</v>
      </c>
      <c r="G26" s="137">
        <f t="shared" si="2"/>
        <v>35</v>
      </c>
      <c r="H26" s="137">
        <f t="shared" si="2"/>
        <v>1076.5999999999999</v>
      </c>
      <c r="I26" s="137">
        <f t="shared" si="2"/>
        <v>28</v>
      </c>
      <c r="J26" s="137">
        <f t="shared" si="2"/>
        <v>0</v>
      </c>
      <c r="K26" s="137">
        <f t="shared" si="3"/>
        <v>6755.5</v>
      </c>
      <c r="L26" s="137">
        <f t="shared" si="4"/>
        <v>2932.7000000000003</v>
      </c>
      <c r="M26" s="137">
        <f t="shared" si="4"/>
        <v>2795.9</v>
      </c>
      <c r="N26" s="137">
        <f t="shared" si="4"/>
        <v>17.2</v>
      </c>
      <c r="O26" s="137">
        <f t="shared" si="4"/>
        <v>767.50000000000011</v>
      </c>
      <c r="P26" s="137">
        <f t="shared" si="4"/>
        <v>204</v>
      </c>
      <c r="Q26" s="137">
        <f t="shared" si="4"/>
        <v>38.200000000000003</v>
      </c>
      <c r="S26" s="137">
        <f>S28+S30+S32+S34+S36+S38+S40+S42+S44+S46+S48+S50+S52+S54+S56+S58+S60+S62+S64+S66+S68+S70+S72+S74+S76+S78+S80+S82+S84+S86+S88+S90+S92+S94+S96+S98+S100</f>
        <v>4.7</v>
      </c>
      <c r="T26" s="137">
        <f>T28+T30+T32+T34+T36+T38+T40+T42+T44+T46+T48+T50+T52+T54+T56+T58+T60+T62+T64+T66+T68+T70+T72+T74+T76+T78+T80+T82+T84+T86+T88+T90+T92+T94+T96+T98+T100</f>
        <v>14</v>
      </c>
    </row>
    <row r="27" spans="2:20" s="132" customFormat="1" x14ac:dyDescent="0.2">
      <c r="B27" s="138" t="s">
        <v>52</v>
      </c>
      <c r="C27" s="134">
        <v>2018</v>
      </c>
      <c r="D27" s="139">
        <f t="shared" si="0"/>
        <v>4553.5999999999995</v>
      </c>
      <c r="E27" s="139">
        <f t="shared" si="1"/>
        <v>493.79999999999995</v>
      </c>
      <c r="F27" s="139">
        <v>4</v>
      </c>
      <c r="G27" s="139">
        <v>4.9000000000000004</v>
      </c>
      <c r="H27" s="139">
        <v>461.9</v>
      </c>
      <c r="I27" s="139">
        <v>23</v>
      </c>
      <c r="J27" s="139">
        <v>0</v>
      </c>
      <c r="K27" s="139">
        <f t="shared" si="3"/>
        <v>4059.7999999999993</v>
      </c>
      <c r="L27" s="139">
        <v>1550.8</v>
      </c>
      <c r="M27" s="139">
        <v>1775.1</v>
      </c>
      <c r="N27" s="139">
        <v>18.600000000000001</v>
      </c>
      <c r="O27" s="139">
        <v>459.1</v>
      </c>
      <c r="P27" s="139">
        <v>236.2</v>
      </c>
      <c r="Q27" s="139">
        <v>20</v>
      </c>
      <c r="S27" s="139">
        <v>0</v>
      </c>
      <c r="T27" s="139">
        <v>0</v>
      </c>
    </row>
    <row r="28" spans="2:20" s="132" customFormat="1" x14ac:dyDescent="0.2">
      <c r="B28" s="70"/>
      <c r="C28" s="136">
        <v>2017</v>
      </c>
      <c r="D28" s="137">
        <f t="shared" si="0"/>
        <v>4478.2999999999993</v>
      </c>
      <c r="E28" s="137">
        <f t="shared" si="1"/>
        <v>565.90000000000009</v>
      </c>
      <c r="F28" s="137">
        <v>5.4</v>
      </c>
      <c r="G28" s="137">
        <v>6.8</v>
      </c>
      <c r="H28" s="137">
        <v>525.70000000000005</v>
      </c>
      <c r="I28" s="137">
        <v>28</v>
      </c>
      <c r="J28" s="137">
        <v>0</v>
      </c>
      <c r="K28" s="137">
        <f t="shared" si="3"/>
        <v>3912.3999999999996</v>
      </c>
      <c r="L28" s="137">
        <v>1416.7</v>
      </c>
      <c r="M28" s="137">
        <v>1757.8</v>
      </c>
      <c r="N28" s="137">
        <v>17.2</v>
      </c>
      <c r="O28" s="137">
        <v>507.6</v>
      </c>
      <c r="P28" s="137">
        <v>174.9</v>
      </c>
      <c r="Q28" s="137">
        <v>38.200000000000003</v>
      </c>
      <c r="S28" s="137">
        <v>0.4</v>
      </c>
      <c r="T28" s="137">
        <v>0.3</v>
      </c>
    </row>
    <row r="29" spans="2:20" s="132" customFormat="1" x14ac:dyDescent="0.2">
      <c r="B29" s="138" t="s">
        <v>53</v>
      </c>
      <c r="C29" s="134">
        <v>2018</v>
      </c>
      <c r="D29" s="139">
        <f t="shared" si="0"/>
        <v>7.8</v>
      </c>
      <c r="E29" s="139">
        <f t="shared" si="1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f t="shared" si="3"/>
        <v>7.8</v>
      </c>
      <c r="L29" s="139">
        <v>7.8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2017</v>
      </c>
      <c r="D30" s="137">
        <f t="shared" si="0"/>
        <v>18.2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18.2</v>
      </c>
      <c r="L30" s="137">
        <v>18.2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2018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2017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2018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2017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2018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2017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2018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2017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2018</v>
      </c>
      <c r="D39" s="139">
        <f t="shared" si="0"/>
        <v>803.30000000000007</v>
      </c>
      <c r="E39" s="139">
        <f t="shared" si="1"/>
        <v>106.7</v>
      </c>
      <c r="F39" s="139">
        <v>0.4</v>
      </c>
      <c r="G39" s="139">
        <v>0</v>
      </c>
      <c r="H39" s="139">
        <v>106.3</v>
      </c>
      <c r="I39" s="139">
        <v>0</v>
      </c>
      <c r="J39" s="139">
        <v>0</v>
      </c>
      <c r="K39" s="139">
        <f t="shared" si="3"/>
        <v>696.6</v>
      </c>
      <c r="L39" s="139">
        <v>289.5</v>
      </c>
      <c r="M39" s="139">
        <v>353</v>
      </c>
      <c r="N39" s="139">
        <v>0</v>
      </c>
      <c r="O39" s="139">
        <v>0</v>
      </c>
      <c r="P39" s="139">
        <v>54.1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2017</v>
      </c>
      <c r="D40" s="137">
        <f t="shared" si="0"/>
        <v>807.8</v>
      </c>
      <c r="E40" s="137">
        <f t="shared" si="1"/>
        <v>155.30000000000001</v>
      </c>
      <c r="F40" s="137">
        <v>0.4</v>
      </c>
      <c r="G40" s="137">
        <v>0</v>
      </c>
      <c r="H40" s="137">
        <v>154.9</v>
      </c>
      <c r="I40" s="137">
        <v>0</v>
      </c>
      <c r="J40" s="137">
        <v>0</v>
      </c>
      <c r="K40" s="137">
        <f t="shared" si="3"/>
        <v>652.5</v>
      </c>
      <c r="L40" s="137">
        <v>309.5</v>
      </c>
      <c r="M40" s="137">
        <v>343</v>
      </c>
      <c r="N40" s="137">
        <v>0</v>
      </c>
      <c r="O40" s="137">
        <v>0</v>
      </c>
      <c r="P40" s="137">
        <v>0</v>
      </c>
      <c r="Q40" s="137">
        <v>0</v>
      </c>
      <c r="S40" s="137">
        <v>3.5</v>
      </c>
      <c r="T40" s="137">
        <v>5.0999999999999996</v>
      </c>
    </row>
    <row r="41" spans="2:20" s="132" customFormat="1" x14ac:dyDescent="0.2">
      <c r="B41" s="138" t="s">
        <v>59</v>
      </c>
      <c r="C41" s="134">
        <v>2018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2017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2018</v>
      </c>
      <c r="D43" s="139">
        <f t="shared" si="0"/>
        <v>982.2</v>
      </c>
      <c r="E43" s="139">
        <f t="shared" si="1"/>
        <v>77.8</v>
      </c>
      <c r="F43" s="139">
        <v>0</v>
      </c>
      <c r="G43" s="139">
        <v>0</v>
      </c>
      <c r="H43" s="139">
        <v>59.4</v>
      </c>
      <c r="I43" s="139">
        <v>18.399999999999999</v>
      </c>
      <c r="J43" s="139">
        <v>0</v>
      </c>
      <c r="K43" s="139">
        <f t="shared" si="3"/>
        <v>904.40000000000009</v>
      </c>
      <c r="L43" s="139">
        <v>408.6</v>
      </c>
      <c r="M43" s="139">
        <v>425</v>
      </c>
      <c r="N43" s="139">
        <v>0</v>
      </c>
      <c r="O43" s="139">
        <v>20.2</v>
      </c>
      <c r="P43" s="139">
        <v>50.6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2017</v>
      </c>
      <c r="D44" s="137">
        <f t="shared" si="0"/>
        <v>934.6</v>
      </c>
      <c r="E44" s="137">
        <f t="shared" si="1"/>
        <v>60.8</v>
      </c>
      <c r="F44" s="137">
        <v>0</v>
      </c>
      <c r="G44" s="137">
        <v>0</v>
      </c>
      <c r="H44" s="137">
        <v>60.8</v>
      </c>
      <c r="I44" s="137">
        <v>0</v>
      </c>
      <c r="J44" s="137">
        <v>0</v>
      </c>
      <c r="K44" s="137">
        <f t="shared" si="3"/>
        <v>873.80000000000007</v>
      </c>
      <c r="L44" s="137">
        <v>491.3</v>
      </c>
      <c r="M44" s="137">
        <v>332.8</v>
      </c>
      <c r="N44" s="137">
        <v>0</v>
      </c>
      <c r="O44" s="137">
        <v>20.6</v>
      </c>
      <c r="P44" s="137">
        <v>29.1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2018</v>
      </c>
      <c r="D45" s="139">
        <f t="shared" si="0"/>
        <v>101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101</v>
      </c>
      <c r="L45" s="139">
        <v>82.6</v>
      </c>
      <c r="M45" s="139">
        <v>18.399999999999999</v>
      </c>
      <c r="N45" s="139">
        <v>0</v>
      </c>
      <c r="O45" s="139">
        <v>0</v>
      </c>
      <c r="P45" s="139">
        <v>0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2017</v>
      </c>
      <c r="D46" s="137">
        <f t="shared" si="0"/>
        <v>82.6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82.6</v>
      </c>
      <c r="L46" s="137">
        <v>82.6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2018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2017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2018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2017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2018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2017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2018</v>
      </c>
      <c r="D53" s="139">
        <f t="shared" si="0"/>
        <v>0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2017</v>
      </c>
      <c r="D54" s="137">
        <f t="shared" si="0"/>
        <v>0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2018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2017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2018</v>
      </c>
      <c r="D57" s="139">
        <f t="shared" ref="D57:D88" si="5">E57+K57</f>
        <v>1367.9</v>
      </c>
      <c r="E57" s="139">
        <f t="shared" ref="E57:E88" si="6">SUM(F57:J57)</f>
        <v>827.10000000000014</v>
      </c>
      <c r="F57" s="139">
        <v>15.8</v>
      </c>
      <c r="G57" s="139">
        <v>58.4</v>
      </c>
      <c r="H57" s="139">
        <v>729.2</v>
      </c>
      <c r="I57" s="139">
        <v>23.7</v>
      </c>
      <c r="J57" s="139">
        <v>0</v>
      </c>
      <c r="K57" s="139">
        <f t="shared" ref="K57:K88" si="7">SUM(L57:Q57)</f>
        <v>540.79999999999995</v>
      </c>
      <c r="L57" s="139">
        <v>178</v>
      </c>
      <c r="M57" s="139">
        <v>206</v>
      </c>
      <c r="N57" s="139">
        <v>0</v>
      </c>
      <c r="O57" s="139">
        <v>153.30000000000001</v>
      </c>
      <c r="P57" s="139">
        <v>3.5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2017</v>
      </c>
      <c r="D58" s="137">
        <f t="shared" si="5"/>
        <v>1029.5</v>
      </c>
      <c r="E58" s="137">
        <f t="shared" si="6"/>
        <v>379.2</v>
      </c>
      <c r="F58" s="137">
        <v>15.8</v>
      </c>
      <c r="G58" s="137">
        <v>28.2</v>
      </c>
      <c r="H58" s="137">
        <v>335.2</v>
      </c>
      <c r="I58" s="137">
        <v>0</v>
      </c>
      <c r="J58" s="137">
        <v>0</v>
      </c>
      <c r="K58" s="137">
        <f t="shared" si="7"/>
        <v>650.29999999999995</v>
      </c>
      <c r="L58" s="137">
        <v>192.5</v>
      </c>
      <c r="M58" s="137">
        <v>228.7</v>
      </c>
      <c r="N58" s="137">
        <v>0</v>
      </c>
      <c r="O58" s="137">
        <v>229.1</v>
      </c>
      <c r="P58" s="137">
        <v>0</v>
      </c>
      <c r="Q58" s="137">
        <v>0</v>
      </c>
      <c r="S58" s="137">
        <v>0.8</v>
      </c>
      <c r="T58" s="137">
        <v>8.6</v>
      </c>
    </row>
    <row r="59" spans="2:20" s="132" customFormat="1" x14ac:dyDescent="0.2">
      <c r="B59" s="138" t="s">
        <v>68</v>
      </c>
      <c r="C59" s="134">
        <v>2018</v>
      </c>
      <c r="D59" s="139">
        <f t="shared" si="5"/>
        <v>95.3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95.3</v>
      </c>
      <c r="L59" s="139">
        <v>85.5</v>
      </c>
      <c r="M59" s="139">
        <v>9.8000000000000007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2017</v>
      </c>
      <c r="D60" s="137">
        <f t="shared" si="5"/>
        <v>96.4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96.4</v>
      </c>
      <c r="L60" s="137">
        <v>86</v>
      </c>
      <c r="M60" s="137">
        <v>10.4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2018</v>
      </c>
      <c r="D61" s="139">
        <f t="shared" si="5"/>
        <v>213.1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213.1</v>
      </c>
      <c r="L61" s="139">
        <v>151.6</v>
      </c>
      <c r="M61" s="139">
        <v>39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2017</v>
      </c>
      <c r="D62" s="137">
        <f t="shared" si="5"/>
        <v>193.2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193.2</v>
      </c>
      <c r="L62" s="137">
        <v>152.4</v>
      </c>
      <c r="M62" s="137">
        <v>40.799999999999997</v>
      </c>
      <c r="N62" s="137">
        <v>0</v>
      </c>
      <c r="O62" s="137">
        <v>0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2018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2017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2018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2017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2018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2017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2018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2017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2018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2017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2018</v>
      </c>
      <c r="D73" s="139">
        <f t="shared" si="5"/>
        <v>58.5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58.5</v>
      </c>
      <c r="L73" s="139">
        <v>0</v>
      </c>
      <c r="M73" s="139">
        <v>49.1</v>
      </c>
      <c r="N73" s="139">
        <v>0</v>
      </c>
      <c r="O73" s="139">
        <v>9.4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2017</v>
      </c>
      <c r="D74" s="137">
        <f t="shared" si="5"/>
        <v>65.900000000000006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65.900000000000006</v>
      </c>
      <c r="L74" s="137">
        <v>0</v>
      </c>
      <c r="M74" s="137">
        <v>55.7</v>
      </c>
      <c r="N74" s="137">
        <v>0</v>
      </c>
      <c r="O74" s="137">
        <v>10.199999999999999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2018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2017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2018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2017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2018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2017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2018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2017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2018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2017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2018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2017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2018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2017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2018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2017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2018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2017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2018</v>
      </c>
      <c r="D93" s="139">
        <f t="shared" si="8"/>
        <v>114.9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114.9</v>
      </c>
      <c r="L93" s="139">
        <v>92.8</v>
      </c>
      <c r="M93" s="139">
        <v>22.1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2017</v>
      </c>
      <c r="D94" s="137">
        <f t="shared" si="8"/>
        <v>210.2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210.2</v>
      </c>
      <c r="L94" s="137">
        <v>183.5</v>
      </c>
      <c r="M94" s="137">
        <v>26.7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2018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2017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2018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2017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2018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2017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143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137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2018</v>
      </c>
      <c r="D21" s="139">
        <f t="shared" ref="D21:D52" si="0">SUM(E21:H21)</f>
        <v>4496.2999999999993</v>
      </c>
      <c r="E21" s="139">
        <f t="shared" ref="E21:H22" si="1">E23+E25+E27+E29+E31+E33+E35+E37+E39+E41+E43+E45+E47+E49+E51+E53+E55+E57+E59+E61+E63+E65+E67+E69+E71+E73+E75+E77+E79+E81+E83+E85+E87+E89+E91+E93+E95</f>
        <v>798.40000000000009</v>
      </c>
      <c r="F21" s="139">
        <f t="shared" si="1"/>
        <v>2185.7999999999997</v>
      </c>
      <c r="G21" s="139">
        <f t="shared" si="1"/>
        <v>36.200000000000003</v>
      </c>
      <c r="H21" s="139">
        <f t="shared" si="1"/>
        <v>1475.9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2017</v>
      </c>
      <c r="D22" s="137">
        <f t="shared" si="0"/>
        <v>5748.2999999999993</v>
      </c>
      <c r="E22" s="137">
        <f t="shared" si="1"/>
        <v>788.59999999999991</v>
      </c>
      <c r="F22" s="137">
        <f t="shared" si="1"/>
        <v>2881.7</v>
      </c>
      <c r="G22" s="137">
        <f t="shared" si="1"/>
        <v>52.6</v>
      </c>
      <c r="H22" s="137">
        <f t="shared" si="1"/>
        <v>2025.4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2018</v>
      </c>
      <c r="D23" s="139">
        <f t="shared" si="0"/>
        <v>2691.3</v>
      </c>
      <c r="E23" s="139">
        <v>0</v>
      </c>
      <c r="F23" s="139">
        <v>1648.9</v>
      </c>
      <c r="G23" s="139">
        <v>36.200000000000003</v>
      </c>
      <c r="H23" s="139">
        <v>1006.2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2017</v>
      </c>
      <c r="D24" s="137">
        <f t="shared" si="0"/>
        <v>3328</v>
      </c>
      <c r="E24" s="137">
        <v>0</v>
      </c>
      <c r="F24" s="137">
        <v>2166.6999999999998</v>
      </c>
      <c r="G24" s="137">
        <v>52.6</v>
      </c>
      <c r="H24" s="137">
        <v>1108.7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2018</v>
      </c>
      <c r="D25" s="139">
        <f t="shared" si="0"/>
        <v>265</v>
      </c>
      <c r="E25" s="139">
        <v>0</v>
      </c>
      <c r="F25" s="139">
        <v>125</v>
      </c>
      <c r="G25" s="139">
        <v>0</v>
      </c>
      <c r="H25" s="139">
        <v>140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2017</v>
      </c>
      <c r="D26" s="137">
        <f t="shared" si="0"/>
        <v>220</v>
      </c>
      <c r="E26" s="137">
        <v>0</v>
      </c>
      <c r="F26" s="137">
        <v>80</v>
      </c>
      <c r="G26" s="137">
        <v>0</v>
      </c>
      <c r="H26" s="137">
        <v>140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2018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2017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2018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2017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2018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2017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2018</v>
      </c>
      <c r="D33" s="139">
        <f t="shared" si="0"/>
        <v>11.2</v>
      </c>
      <c r="E33" s="139">
        <v>0</v>
      </c>
      <c r="F33" s="139">
        <v>11.2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2017</v>
      </c>
      <c r="D34" s="137">
        <f t="shared" si="0"/>
        <v>12</v>
      </c>
      <c r="E34" s="137">
        <v>0</v>
      </c>
      <c r="F34" s="137">
        <v>12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2018</v>
      </c>
      <c r="D35" s="139">
        <f t="shared" si="0"/>
        <v>44.9</v>
      </c>
      <c r="E35" s="139">
        <v>0</v>
      </c>
      <c r="F35" s="139">
        <v>22</v>
      </c>
      <c r="G35" s="139">
        <v>0</v>
      </c>
      <c r="H35" s="139">
        <v>22.9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2017</v>
      </c>
      <c r="D36" s="137">
        <f t="shared" si="0"/>
        <v>34.799999999999997</v>
      </c>
      <c r="E36" s="137">
        <v>0</v>
      </c>
      <c r="F36" s="137">
        <v>22</v>
      </c>
      <c r="G36" s="137">
        <v>0</v>
      </c>
      <c r="H36" s="137">
        <v>12.8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2018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2017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2018</v>
      </c>
      <c r="D39" s="139">
        <f t="shared" si="0"/>
        <v>57.1</v>
      </c>
      <c r="E39" s="139">
        <v>0</v>
      </c>
      <c r="F39" s="139">
        <v>0</v>
      </c>
      <c r="G39" s="139">
        <v>0</v>
      </c>
      <c r="H39" s="139">
        <v>57.1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2017</v>
      </c>
      <c r="D40" s="137">
        <f t="shared" si="0"/>
        <v>58.4</v>
      </c>
      <c r="E40" s="137">
        <v>0</v>
      </c>
      <c r="F40" s="137">
        <v>0</v>
      </c>
      <c r="G40" s="137">
        <v>0</v>
      </c>
      <c r="H40" s="137">
        <v>58.4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2018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2017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2018</v>
      </c>
      <c r="D43" s="139">
        <f t="shared" si="0"/>
        <v>307.10000000000002</v>
      </c>
      <c r="E43" s="139">
        <v>256.10000000000002</v>
      </c>
      <c r="F43" s="139">
        <v>51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2017</v>
      </c>
      <c r="D44" s="137">
        <f t="shared" si="0"/>
        <v>218.6</v>
      </c>
      <c r="E44" s="137">
        <v>60.8</v>
      </c>
      <c r="F44" s="137">
        <v>55.9</v>
      </c>
      <c r="G44" s="137">
        <v>0</v>
      </c>
      <c r="H44" s="137">
        <v>101.9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2018</v>
      </c>
      <c r="D45" s="139">
        <f t="shared" si="0"/>
        <v>14.1</v>
      </c>
      <c r="E45" s="139">
        <v>0</v>
      </c>
      <c r="F45" s="139">
        <v>14.1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2017</v>
      </c>
      <c r="D46" s="137">
        <f t="shared" si="0"/>
        <v>15.3</v>
      </c>
      <c r="E46" s="137">
        <v>0</v>
      </c>
      <c r="F46" s="137">
        <v>15.3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2018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2017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2018</v>
      </c>
      <c r="D49" s="139">
        <f t="shared" si="0"/>
        <v>40</v>
      </c>
      <c r="E49" s="139">
        <v>40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2017</v>
      </c>
      <c r="D50" s="137">
        <f t="shared" si="0"/>
        <v>35</v>
      </c>
      <c r="E50" s="137">
        <v>0</v>
      </c>
      <c r="F50" s="137">
        <v>0</v>
      </c>
      <c r="G50" s="137">
        <v>0</v>
      </c>
      <c r="H50" s="137">
        <v>35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2018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2017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2018</v>
      </c>
      <c r="D53" s="139">
        <f t="shared" ref="D53:D84" si="6">SUM(E53:H53)</f>
        <v>20</v>
      </c>
      <c r="E53" s="139">
        <v>0</v>
      </c>
      <c r="F53" s="139">
        <v>20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2017</v>
      </c>
      <c r="D54" s="137">
        <f t="shared" si="6"/>
        <v>375</v>
      </c>
      <c r="E54" s="137">
        <v>0</v>
      </c>
      <c r="F54" s="137">
        <v>85</v>
      </c>
      <c r="G54" s="137">
        <v>0</v>
      </c>
      <c r="H54" s="137">
        <v>290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2018</v>
      </c>
      <c r="D55" s="139">
        <f t="shared" si="6"/>
        <v>476.3</v>
      </c>
      <c r="E55" s="139">
        <v>464.3</v>
      </c>
      <c r="F55" s="139">
        <v>12</v>
      </c>
      <c r="G55" s="139">
        <v>0</v>
      </c>
      <c r="H55" s="139">
        <v>0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2017</v>
      </c>
      <c r="D56" s="137">
        <f t="shared" si="6"/>
        <v>614.20000000000005</v>
      </c>
      <c r="E56" s="137">
        <v>573.6</v>
      </c>
      <c r="F56" s="137">
        <v>40.6</v>
      </c>
      <c r="G56" s="137">
        <v>0</v>
      </c>
      <c r="H56" s="137">
        <v>0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2018</v>
      </c>
      <c r="D57" s="139">
        <f t="shared" si="6"/>
        <v>30.5</v>
      </c>
      <c r="E57" s="139">
        <v>30.5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2017</v>
      </c>
      <c r="D58" s="137">
        <f t="shared" si="6"/>
        <v>98.9</v>
      </c>
      <c r="E58" s="137">
        <v>98.9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2018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2017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2018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2017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2018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2017</v>
      </c>
      <c r="D64" s="137">
        <f t="shared" si="6"/>
        <v>16.399999999999999</v>
      </c>
      <c r="E64" s="137">
        <v>0</v>
      </c>
      <c r="F64" s="137">
        <v>16.399999999999999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2018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2017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2018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2017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2018</v>
      </c>
      <c r="D69" s="139">
        <f t="shared" si="6"/>
        <v>66.3</v>
      </c>
      <c r="E69" s="139">
        <v>0</v>
      </c>
      <c r="F69" s="139">
        <v>50.1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2017</v>
      </c>
      <c r="D70" s="137">
        <f t="shared" si="6"/>
        <v>98.2</v>
      </c>
      <c r="E70" s="137">
        <v>0</v>
      </c>
      <c r="F70" s="137">
        <v>50.1</v>
      </c>
      <c r="G70" s="137">
        <v>0</v>
      </c>
      <c r="H70" s="137">
        <v>48.1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2018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2017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2018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2017</v>
      </c>
      <c r="D74" s="137">
        <f t="shared" si="6"/>
        <v>29.3</v>
      </c>
      <c r="E74" s="137">
        <v>29.3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2018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2017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2018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2017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2018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2017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2018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2017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2018</v>
      </c>
      <c r="D83" s="139">
        <f t="shared" si="6"/>
        <v>63.7</v>
      </c>
      <c r="E83" s="139">
        <v>0</v>
      </c>
      <c r="F83" s="139">
        <v>63.7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2017</v>
      </c>
      <c r="D84" s="137">
        <f t="shared" si="6"/>
        <v>70.099999999999994</v>
      </c>
      <c r="E84" s="137">
        <v>0</v>
      </c>
      <c r="F84" s="137">
        <v>70.099999999999994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2018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2017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2018</v>
      </c>
      <c r="D87" s="139">
        <f t="shared" si="8"/>
        <v>110.5</v>
      </c>
      <c r="E87" s="139">
        <v>0</v>
      </c>
      <c r="F87" s="139">
        <v>59.2</v>
      </c>
      <c r="G87" s="139">
        <v>0</v>
      </c>
      <c r="H87" s="139">
        <v>51.3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2017</v>
      </c>
      <c r="D88" s="137">
        <f t="shared" si="8"/>
        <v>235</v>
      </c>
      <c r="E88" s="137">
        <v>0</v>
      </c>
      <c r="F88" s="137">
        <v>150.6</v>
      </c>
      <c r="G88" s="137">
        <v>0</v>
      </c>
      <c r="H88" s="137">
        <v>84.4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2018</v>
      </c>
      <c r="D89" s="139">
        <f t="shared" si="8"/>
        <v>90.6</v>
      </c>
      <c r="E89" s="139">
        <v>0</v>
      </c>
      <c r="F89" s="139">
        <v>90.6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2017</v>
      </c>
      <c r="D90" s="137">
        <f t="shared" si="8"/>
        <v>107</v>
      </c>
      <c r="E90" s="137">
        <v>0</v>
      </c>
      <c r="F90" s="137">
        <v>107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2018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2017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2018</v>
      </c>
      <c r="D93" s="139">
        <f t="shared" si="8"/>
        <v>189.7</v>
      </c>
      <c r="E93" s="139">
        <v>7.5</v>
      </c>
      <c r="F93" s="139">
        <v>0</v>
      </c>
      <c r="G93" s="139">
        <v>0</v>
      </c>
      <c r="H93" s="139">
        <v>182.2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2017</v>
      </c>
      <c r="D94" s="137">
        <f t="shared" si="8"/>
        <v>172.1</v>
      </c>
      <c r="E94" s="137">
        <v>26</v>
      </c>
      <c r="F94" s="137">
        <v>0</v>
      </c>
      <c r="G94" s="137">
        <v>0</v>
      </c>
      <c r="H94" s="137">
        <v>146.1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2018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2017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2018</v>
      </c>
      <c r="D23" s="211">
        <f>E23+F23+H23</f>
        <v>958.09999999999991</v>
      </c>
      <c r="E23" s="212">
        <v>0</v>
      </c>
      <c r="F23" s="212">
        <v>426.2</v>
      </c>
      <c r="G23" s="212">
        <v>326.2</v>
      </c>
      <c r="H23" s="213">
        <v>531.9</v>
      </c>
    </row>
    <row r="24" spans="2:8" s="180" customFormat="1" x14ac:dyDescent="0.2">
      <c r="B24" s="214"/>
      <c r="C24" s="225">
        <v>2017</v>
      </c>
      <c r="D24" s="215">
        <f t="shared" ref="D24:D87" si="0">E24+F24+H24</f>
        <v>1515.8999999999999</v>
      </c>
      <c r="E24" s="215">
        <v>0</v>
      </c>
      <c r="F24" s="215">
        <v>815.89999999999986</v>
      </c>
      <c r="G24" s="215">
        <v>815.89999999999986</v>
      </c>
      <c r="H24" s="216">
        <v>700</v>
      </c>
    </row>
    <row r="25" spans="2:8" s="179" customFormat="1" x14ac:dyDescent="0.2">
      <c r="B25" s="210" t="s">
        <v>52</v>
      </c>
      <c r="C25" s="224">
        <v>2018</v>
      </c>
      <c r="D25" s="211">
        <f t="shared" si="0"/>
        <v>482.9</v>
      </c>
      <c r="E25" s="212">
        <v>0</v>
      </c>
      <c r="F25" s="212">
        <v>100</v>
      </c>
      <c r="G25" s="212">
        <v>0</v>
      </c>
      <c r="H25" s="213">
        <v>382.9</v>
      </c>
    </row>
    <row r="26" spans="2:8" s="180" customFormat="1" x14ac:dyDescent="0.2">
      <c r="B26" s="214"/>
      <c r="C26" s="225">
        <v>2017</v>
      </c>
      <c r="D26" s="215">
        <f t="shared" si="0"/>
        <v>273.3</v>
      </c>
      <c r="E26" s="215">
        <v>0</v>
      </c>
      <c r="F26" s="215">
        <v>0</v>
      </c>
      <c r="G26" s="215">
        <v>0</v>
      </c>
      <c r="H26" s="216">
        <v>273.3</v>
      </c>
    </row>
    <row r="27" spans="2:8" s="179" customFormat="1" x14ac:dyDescent="0.2">
      <c r="B27" s="210" t="s">
        <v>53</v>
      </c>
      <c r="C27" s="224">
        <v>2018</v>
      </c>
      <c r="D27" s="211">
        <f t="shared" si="0"/>
        <v>0</v>
      </c>
      <c r="E27" s="212">
        <v>0</v>
      </c>
      <c r="F27" s="212">
        <v>0</v>
      </c>
      <c r="G27" s="212">
        <v>0</v>
      </c>
      <c r="H27" s="213">
        <v>0</v>
      </c>
    </row>
    <row r="28" spans="2:8" s="180" customFormat="1" x14ac:dyDescent="0.2">
      <c r="B28" s="214"/>
      <c r="C28" s="225">
        <v>2017</v>
      </c>
      <c r="D28" s="215">
        <f t="shared" si="0"/>
        <v>75</v>
      </c>
      <c r="E28" s="215">
        <v>0</v>
      </c>
      <c r="F28" s="215">
        <v>0</v>
      </c>
      <c r="G28" s="215">
        <v>0</v>
      </c>
      <c r="H28" s="216">
        <v>75</v>
      </c>
    </row>
    <row r="29" spans="2:8" s="179" customFormat="1" x14ac:dyDescent="0.2">
      <c r="B29" s="210" t="s">
        <v>54</v>
      </c>
      <c r="C29" s="224">
        <v>2018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2017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2018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2017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2018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2017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2018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2017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2018</v>
      </c>
      <c r="D37" s="211">
        <f t="shared" si="0"/>
        <v>0</v>
      </c>
      <c r="E37" s="212">
        <v>0</v>
      </c>
      <c r="F37" s="212">
        <v>0</v>
      </c>
      <c r="G37" s="212">
        <v>0</v>
      </c>
      <c r="H37" s="213">
        <v>0</v>
      </c>
    </row>
    <row r="38" spans="2:8" s="180" customFormat="1" x14ac:dyDescent="0.2">
      <c r="B38" s="214"/>
      <c r="C38" s="225">
        <v>2017</v>
      </c>
      <c r="D38" s="215">
        <f t="shared" si="0"/>
        <v>81.7</v>
      </c>
      <c r="E38" s="215">
        <v>0</v>
      </c>
      <c r="F38" s="215">
        <v>0</v>
      </c>
      <c r="G38" s="215">
        <v>0</v>
      </c>
      <c r="H38" s="216">
        <v>81.7</v>
      </c>
    </row>
    <row r="39" spans="2:8" s="179" customFormat="1" x14ac:dyDescent="0.2">
      <c r="B39" s="210" t="s">
        <v>59</v>
      </c>
      <c r="C39" s="224">
        <v>2018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2017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2018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2017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2018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2017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2018</v>
      </c>
      <c r="D45" s="211">
        <f t="shared" si="0"/>
        <v>68.5</v>
      </c>
      <c r="E45" s="212">
        <v>0</v>
      </c>
      <c r="F45" s="212">
        <v>68.5</v>
      </c>
      <c r="G45" s="212">
        <v>68.5</v>
      </c>
      <c r="H45" s="213">
        <v>0</v>
      </c>
    </row>
    <row r="46" spans="2:8" s="180" customFormat="1" x14ac:dyDescent="0.2">
      <c r="B46" s="214"/>
      <c r="C46" s="225">
        <v>2017</v>
      </c>
      <c r="D46" s="215">
        <f t="shared" si="0"/>
        <v>445.2</v>
      </c>
      <c r="E46" s="215">
        <v>0</v>
      </c>
      <c r="F46" s="215">
        <v>439.7</v>
      </c>
      <c r="G46" s="215">
        <v>439.7</v>
      </c>
      <c r="H46" s="216">
        <v>5.5</v>
      </c>
    </row>
    <row r="47" spans="2:8" s="179" customFormat="1" x14ac:dyDescent="0.2">
      <c r="B47" s="210" t="s">
        <v>63</v>
      </c>
      <c r="C47" s="224">
        <v>2018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2017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2018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2017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2018</v>
      </c>
      <c r="D51" s="211">
        <f t="shared" si="0"/>
        <v>0</v>
      </c>
      <c r="E51" s="212">
        <v>0</v>
      </c>
      <c r="F51" s="212">
        <v>0</v>
      </c>
      <c r="G51" s="212">
        <v>0</v>
      </c>
      <c r="H51" s="213">
        <v>0</v>
      </c>
    </row>
    <row r="52" spans="2:8" s="180" customFormat="1" x14ac:dyDescent="0.2">
      <c r="B52" s="214"/>
      <c r="C52" s="225">
        <v>2017</v>
      </c>
      <c r="D52" s="215">
        <f t="shared" si="0"/>
        <v>40</v>
      </c>
      <c r="E52" s="215">
        <v>0</v>
      </c>
      <c r="F52" s="215">
        <v>40</v>
      </c>
      <c r="G52" s="215">
        <v>40</v>
      </c>
      <c r="H52" s="216">
        <v>0</v>
      </c>
    </row>
    <row r="53" spans="2:8" s="179" customFormat="1" x14ac:dyDescent="0.2">
      <c r="B53" s="210" t="s">
        <v>66</v>
      </c>
      <c r="C53" s="224">
        <v>2018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2017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2018</v>
      </c>
      <c r="D55" s="211">
        <f t="shared" si="0"/>
        <v>0</v>
      </c>
      <c r="E55" s="212">
        <v>0</v>
      </c>
      <c r="F55" s="212">
        <v>0</v>
      </c>
      <c r="G55" s="212">
        <v>0</v>
      </c>
      <c r="H55" s="213">
        <v>0</v>
      </c>
    </row>
    <row r="56" spans="2:8" s="180" customFormat="1" x14ac:dyDescent="0.2">
      <c r="B56" s="214"/>
      <c r="C56" s="225">
        <v>2017</v>
      </c>
      <c r="D56" s="215">
        <f t="shared" si="0"/>
        <v>70</v>
      </c>
      <c r="E56" s="215">
        <v>0</v>
      </c>
      <c r="F56" s="215">
        <v>0</v>
      </c>
      <c r="G56" s="215">
        <v>0</v>
      </c>
      <c r="H56" s="216">
        <v>70</v>
      </c>
    </row>
    <row r="57" spans="2:8" s="179" customFormat="1" x14ac:dyDescent="0.2">
      <c r="B57" s="210" t="s">
        <v>68</v>
      </c>
      <c r="C57" s="224">
        <v>2018</v>
      </c>
      <c r="D57" s="211">
        <f t="shared" si="0"/>
        <v>0</v>
      </c>
      <c r="E57" s="212">
        <v>0</v>
      </c>
      <c r="F57" s="212">
        <v>0</v>
      </c>
      <c r="G57" s="212">
        <v>0</v>
      </c>
      <c r="H57" s="213">
        <v>0</v>
      </c>
    </row>
    <row r="58" spans="2:8" s="180" customFormat="1" x14ac:dyDescent="0.2">
      <c r="B58" s="214"/>
      <c r="C58" s="225">
        <v>2017</v>
      </c>
      <c r="D58" s="215">
        <f t="shared" si="0"/>
        <v>60.1</v>
      </c>
      <c r="E58" s="215">
        <v>0</v>
      </c>
      <c r="F58" s="215">
        <v>60.1</v>
      </c>
      <c r="G58" s="215">
        <v>60.1</v>
      </c>
      <c r="H58" s="216">
        <v>0</v>
      </c>
    </row>
    <row r="59" spans="2:8" s="179" customFormat="1" x14ac:dyDescent="0.2">
      <c r="B59" s="210" t="s">
        <v>69</v>
      </c>
      <c r="C59" s="224">
        <v>2018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2017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2018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2017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2018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2017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2018</v>
      </c>
      <c r="D65" s="211">
        <f t="shared" si="0"/>
        <v>0</v>
      </c>
      <c r="E65" s="212">
        <v>0</v>
      </c>
      <c r="F65" s="212">
        <v>0</v>
      </c>
      <c r="G65" s="212">
        <v>0</v>
      </c>
      <c r="H65" s="213">
        <v>0</v>
      </c>
    </row>
    <row r="66" spans="2:8" s="180" customFormat="1" x14ac:dyDescent="0.2">
      <c r="B66" s="214"/>
      <c r="C66" s="225">
        <v>2017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2018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2017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2018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2017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2018</v>
      </c>
      <c r="D71" s="211">
        <f t="shared" si="0"/>
        <v>0</v>
      </c>
      <c r="E71" s="212">
        <v>0</v>
      </c>
      <c r="F71" s="212">
        <v>0</v>
      </c>
      <c r="G71" s="212">
        <v>0</v>
      </c>
      <c r="H71" s="213">
        <v>0</v>
      </c>
    </row>
    <row r="72" spans="2:8" s="180" customFormat="1" x14ac:dyDescent="0.2">
      <c r="B72" s="214"/>
      <c r="C72" s="225">
        <v>2017</v>
      </c>
      <c r="D72" s="215">
        <f t="shared" si="0"/>
        <v>45.5</v>
      </c>
      <c r="E72" s="215">
        <v>0</v>
      </c>
      <c r="F72" s="215">
        <v>0</v>
      </c>
      <c r="G72" s="215">
        <v>0</v>
      </c>
      <c r="H72" s="216">
        <v>45.5</v>
      </c>
    </row>
    <row r="73" spans="2:8" s="179" customFormat="1" x14ac:dyDescent="0.2">
      <c r="B73" s="210" t="s">
        <v>76</v>
      </c>
      <c r="C73" s="224">
        <v>2018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2017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2018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2017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2018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2017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2018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2017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2018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2017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2018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2017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2018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2017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2018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2017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2018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2017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2018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2017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2018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2017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2018</v>
      </c>
      <c r="D95" s="211">
        <f t="shared" si="1"/>
        <v>257.7</v>
      </c>
      <c r="E95" s="212">
        <v>0</v>
      </c>
      <c r="F95" s="212">
        <v>257.7</v>
      </c>
      <c r="G95" s="212">
        <v>257.7</v>
      </c>
      <c r="H95" s="213">
        <v>0</v>
      </c>
    </row>
    <row r="96" spans="2:8" s="180" customFormat="1" x14ac:dyDescent="0.2">
      <c r="B96" s="214"/>
      <c r="C96" s="225">
        <v>2017</v>
      </c>
      <c r="D96" s="215">
        <f t="shared" si="1"/>
        <v>142.9</v>
      </c>
      <c r="E96" s="215">
        <v>0</v>
      </c>
      <c r="F96" s="215">
        <v>142.9</v>
      </c>
      <c r="G96" s="215">
        <v>142.9</v>
      </c>
      <c r="H96" s="216">
        <v>0</v>
      </c>
    </row>
    <row r="97" spans="2:8" s="179" customFormat="1" x14ac:dyDescent="0.2">
      <c r="B97" s="210" t="s">
        <v>88</v>
      </c>
      <c r="C97" s="224">
        <v>2018</v>
      </c>
      <c r="D97" s="211">
        <f t="shared" si="1"/>
        <v>0</v>
      </c>
      <c r="E97" s="212">
        <v>0</v>
      </c>
      <c r="F97" s="212">
        <v>0</v>
      </c>
      <c r="G97" s="212">
        <v>0</v>
      </c>
      <c r="H97" s="213">
        <v>0</v>
      </c>
    </row>
    <row r="98" spans="2:8" s="180" customFormat="1" x14ac:dyDescent="0.2">
      <c r="B98" s="214"/>
      <c r="C98" s="225">
        <v>2017</v>
      </c>
      <c r="D98" s="215">
        <f t="shared" si="1"/>
        <v>133.19999999999999</v>
      </c>
      <c r="E98" s="215">
        <v>0</v>
      </c>
      <c r="F98" s="215">
        <v>133.19999999999999</v>
      </c>
      <c r="G98" s="215">
        <v>133.19999999999999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2018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2017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2018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2017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2018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2017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2018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2017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2018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2017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2018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2017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2018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2017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2018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2017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2018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2017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2018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2017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2018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2017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2018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2017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2018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2017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2018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2017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2018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2017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2018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2017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2018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2017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2018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2017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2018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2017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2018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2017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2018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2017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2018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2017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2018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2017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2018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2017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2018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2017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2018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2017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2018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2017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2018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2017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2018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2017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2018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2017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2018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2017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2018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2017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2018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2017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2018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2017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2018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2017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2018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2017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2018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2017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2018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2017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Simone Huch</cp:lastModifiedBy>
  <cp:lastPrinted>2014-06-19T13:33:15Z</cp:lastPrinted>
  <dcterms:created xsi:type="dcterms:W3CDTF">2011-01-05T08:14:44Z</dcterms:created>
  <dcterms:modified xsi:type="dcterms:W3CDTF">2018-04-26T11:11:22Z</dcterms:modified>
</cp:coreProperties>
</file>